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ug.kth.se\dfs\home\h\u\hurdel\appdata\xp.V2\Desktop\"/>
    </mc:Choice>
  </mc:AlternateContent>
  <xr:revisionPtr revIDLastSave="0" documentId="11_5BED68C72F7544035D0632DA278B44E6457CB881" xr6:coauthVersionLast="47" xr6:coauthVersionMax="47" xr10:uidLastSave="{00000000-0000-0000-0000-000000000000}"/>
  <bookViews>
    <workbookView xWindow="0" yWindow="0" windowWidth="19180" windowHeight="6740" xr2:uid="{00000000-000D-0000-FFFF-FFFF00000000}"/>
  </bookViews>
  <sheets>
    <sheet name="Model Bemanningsplan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" i="4" l="1"/>
  <c r="E29" i="4"/>
  <c r="E28" i="4"/>
  <c r="E27" i="4"/>
  <c r="E26" i="4"/>
  <c r="E23" i="4"/>
  <c r="E20" i="4"/>
  <c r="E19" i="4"/>
  <c r="E18" i="4"/>
  <c r="E17" i="4"/>
  <c r="E16" i="4"/>
  <c r="E15" i="4"/>
  <c r="E14" i="4"/>
  <c r="E13" i="4"/>
  <c r="N7" i="4"/>
  <c r="N6" i="4"/>
  <c r="N5" i="4"/>
  <c r="N4" i="4"/>
  <c r="F8" i="4"/>
  <c r="F30" i="4"/>
  <c r="G30" i="4"/>
  <c r="H30" i="4"/>
  <c r="I30" i="4"/>
  <c r="J30" i="4"/>
  <c r="K30" i="4"/>
  <c r="L30" i="4"/>
  <c r="M30" i="4"/>
  <c r="N30" i="4"/>
  <c r="O30" i="4"/>
  <c r="P30" i="4"/>
  <c r="Q30" i="4"/>
  <c r="F20" i="4"/>
  <c r="Q20" i="4"/>
  <c r="Q32" i="4" s="1"/>
  <c r="P20" i="4"/>
  <c r="O20" i="4"/>
  <c r="N20" i="4"/>
  <c r="M20" i="4"/>
  <c r="L20" i="4"/>
  <c r="K20" i="4"/>
  <c r="J20" i="4"/>
  <c r="I20" i="4"/>
  <c r="H20" i="4"/>
  <c r="G20" i="4"/>
  <c r="E30" i="4" l="1"/>
  <c r="M32" i="4"/>
  <c r="K32" i="4"/>
  <c r="I32" i="4"/>
  <c r="G32" i="4"/>
  <c r="H32" i="4"/>
  <c r="J32" i="4"/>
  <c r="O32" i="4"/>
  <c r="P32" i="4"/>
  <c r="N32" i="4"/>
  <c r="F32" i="4"/>
  <c r="L32" i="4"/>
  <c r="E32" i="4" l="1"/>
</calcChain>
</file>

<file path=xl/sharedStrings.xml><?xml version="1.0" encoding="utf-8"?>
<sst xmlns="http://schemas.openxmlformats.org/spreadsheetml/2006/main" count="115" uniqueCount="84">
  <si>
    <t>Exempel</t>
  </si>
  <si>
    <t>KTH</t>
  </si>
  <si>
    <t>Ingångsvärden (börvärde)</t>
  </si>
  <si>
    <t>KTH läsårsindelning</t>
  </si>
  <si>
    <t>Årlig arbetstid</t>
  </si>
  <si>
    <t>School</t>
  </si>
  <si>
    <t>ABE</t>
  </si>
  <si>
    <t>Överblick för kontering</t>
  </si>
  <si>
    <t>P1: aug-okt</t>
  </si>
  <si>
    <t>Division</t>
  </si>
  <si>
    <t>GRU</t>
  </si>
  <si>
    <t>P2: nov-jan</t>
  </si>
  <si>
    <t>Employee name</t>
  </si>
  <si>
    <t>Förnamn Efternamn</t>
  </si>
  <si>
    <t>Basmedel</t>
  </si>
  <si>
    <t>P3: jan-mars</t>
  </si>
  <si>
    <t>Forskningsprojekt 1</t>
  </si>
  <si>
    <t>P4: mars-maj</t>
  </si>
  <si>
    <t>Created date</t>
  </si>
  <si>
    <t>Forskningsprojekt 2</t>
  </si>
  <si>
    <t>Sent out to employed</t>
  </si>
  <si>
    <t>Total</t>
  </si>
  <si>
    <t>(Bör vara 100%)</t>
  </si>
  <si>
    <t>Period</t>
  </si>
  <si>
    <t>January to December 2023</t>
  </si>
  <si>
    <t>Planerat utfall under året</t>
  </si>
  <si>
    <t>Grundutbildning (GRU) - undervisning</t>
  </si>
  <si>
    <t>NB! 11 mån</t>
  </si>
  <si>
    <t>Vacation</t>
  </si>
  <si>
    <t>Föregående år</t>
  </si>
  <si>
    <t>Kurskod</t>
  </si>
  <si>
    <t>Kursnamn</t>
  </si>
  <si>
    <t>Bekräftat med kursansvarig</t>
  </si>
  <si>
    <t>Ärvärde</t>
  </si>
  <si>
    <t>jan</t>
  </si>
  <si>
    <t>feb</t>
  </si>
  <si>
    <t>mars</t>
  </si>
  <si>
    <t>april</t>
  </si>
  <si>
    <t>maj</t>
  </si>
  <si>
    <t>juni</t>
  </si>
  <si>
    <t>juli</t>
  </si>
  <si>
    <t>aug</t>
  </si>
  <si>
    <t>sept</t>
  </si>
  <si>
    <t>okt</t>
  </si>
  <si>
    <t>nov</t>
  </si>
  <si>
    <t>dec</t>
  </si>
  <si>
    <t>Varvärde</t>
  </si>
  <si>
    <t>Ökning från föregående år</t>
  </si>
  <si>
    <t>Arbetsuppgifter</t>
  </si>
  <si>
    <t>Kursansvarig</t>
  </si>
  <si>
    <t>Studierektor</t>
  </si>
  <si>
    <t>P3</t>
  </si>
  <si>
    <t>AG2126</t>
  </si>
  <si>
    <t>Theory of Science and Research Methodology for Planning and Design 7.5 credits</t>
  </si>
  <si>
    <t>I princip</t>
  </si>
  <si>
    <t>90h seminarieledare &amp; handledare</t>
  </si>
  <si>
    <t>P3-P4</t>
  </si>
  <si>
    <t>AL250X</t>
  </si>
  <si>
    <t>Exjobb (studenter från Sust &amp; Design)</t>
  </si>
  <si>
    <t>Diskussion pågår</t>
  </si>
  <si>
    <t>2 examinera (0,5% examinera, 1,5% handleda)</t>
  </si>
  <si>
    <t>AL127X</t>
  </si>
  <si>
    <t>Handledning (15 hp/uppsats m 2 studenter)</t>
  </si>
  <si>
    <t>Ja</t>
  </si>
  <si>
    <t>1 handledning</t>
  </si>
  <si>
    <t>AL126X</t>
  </si>
  <si>
    <t>P1-P2</t>
  </si>
  <si>
    <t>AG2150</t>
  </si>
  <si>
    <t xml:space="preserve">Sustainable Planning and Design 15.0 credits (URS, SEED, Arkitektur, introkursen, 80 studenter 15 hp) ny kursplan… 
</t>
  </si>
  <si>
    <t>handledning, rätta, delta i planering</t>
  </si>
  <si>
    <t>P2</t>
  </si>
  <si>
    <t>AL2195</t>
  </si>
  <si>
    <t>Sustainable Development in Developing Countries 7.5 credits</t>
  </si>
  <si>
    <t>allt (Monika har också medel för utvecklingstid)</t>
  </si>
  <si>
    <t>P1-P4</t>
  </si>
  <si>
    <t>PA</t>
  </si>
  <si>
    <t>Programansvarig för Mastersprogram (delat)</t>
  </si>
  <si>
    <t>LG-ansvarig i en trio</t>
  </si>
  <si>
    <t>Subtotal GRU:</t>
  </si>
  <si>
    <t>Subtotal basmedel:</t>
  </si>
  <si>
    <t>Forskningsprojekt (Fo-proj)</t>
  </si>
  <si>
    <t>P2-P3</t>
  </si>
  <si>
    <t>Subtotal forskning: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</si>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</sst>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0" fontId="2" fillId="0" borderId="1" xfId="0" applyNumberFormat="1" applyFont="1" applyBorder="1" applyAlignment="1">
      <alignment horizontal="left" vertical="top"/>
    </xf>
    <xf numFmtId="9" fontId="2" fillId="0" borderId="0" xfId="0" applyNumberFormat="1" applyFont="1" applyAlignment="1">
      <alignment horizontal="left" vertical="top"/>
    </xf>
    <xf numFmtId="0" fontId="3" fillId="0" borderId="0" xfId="1" applyAlignment="1">
      <alignment horizontal="left" vertical="top"/>
    </xf>
    <xf numFmtId="164" fontId="2" fillId="3" borderId="1" xfId="0" applyNumberFormat="1" applyFont="1" applyFill="1" applyBorder="1" applyAlignment="1">
      <alignment horizontal="center" vertical="top"/>
    </xf>
    <xf numFmtId="9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9" fontId="1" fillId="0" borderId="0" xfId="0" applyNumberFormat="1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10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164" fontId="2" fillId="5" borderId="1" xfId="0" applyNumberFormat="1" applyFont="1" applyFill="1" applyBorder="1" applyAlignment="1">
      <alignment horizontal="center" vertical="top"/>
    </xf>
    <xf numFmtId="9" fontId="1" fillId="5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2" fillId="7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2" fillId="0" borderId="0" xfId="0" quotePrefix="1" applyFont="1" applyAlignment="1">
      <alignment horizontal="center" vertical="top"/>
    </xf>
    <xf numFmtId="0" fontId="2" fillId="0" borderId="0" xfId="0" quotePrefix="1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9" fontId="2" fillId="2" borderId="0" xfId="0" applyNumberFormat="1" applyFont="1" applyFill="1" applyAlignment="1">
      <alignment horizontal="left" vertical="top"/>
    </xf>
    <xf numFmtId="9" fontId="1" fillId="2" borderId="0" xfId="0" applyNumberFormat="1" applyFont="1" applyFill="1" applyAlignment="1">
      <alignment horizontal="left" vertical="top"/>
    </xf>
    <xf numFmtId="9" fontId="1" fillId="8" borderId="1" xfId="0" applyNumberFormat="1" applyFont="1" applyFill="1" applyBorder="1" applyAlignment="1">
      <alignment horizontal="center" vertical="top"/>
    </xf>
    <xf numFmtId="9" fontId="1" fillId="2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0" fontId="2" fillId="0" borderId="2" xfId="0" applyNumberFormat="1" applyFont="1" applyBorder="1" applyAlignment="1">
      <alignment horizontal="left" vertical="top"/>
    </xf>
    <xf numFmtId="9" fontId="1" fillId="4" borderId="3" xfId="0" applyNumberFormat="1" applyFont="1" applyFill="1" applyBorder="1" applyAlignment="1">
      <alignment horizontal="center" vertical="top"/>
    </xf>
    <xf numFmtId="9" fontId="1" fillId="5" borderId="3" xfId="0" applyNumberFormat="1" applyFont="1" applyFill="1" applyBorder="1" applyAlignment="1">
      <alignment horizontal="center" vertical="top"/>
    </xf>
    <xf numFmtId="164" fontId="2" fillId="4" borderId="0" xfId="0" applyNumberFormat="1" applyFont="1" applyFill="1" applyAlignment="1">
      <alignment horizontal="center" vertical="top"/>
    </xf>
    <xf numFmtId="164" fontId="2" fillId="5" borderId="0" xfId="0" applyNumberFormat="1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tabSelected="1" zoomScale="125" zoomScaleNormal="100" workbookViewId="0">
      <selection activeCell="C36" sqref="C36"/>
    </sheetView>
  </sheetViews>
  <sheetFormatPr defaultColWidth="9.140625" defaultRowHeight="12.95"/>
  <cols>
    <col min="1" max="2" width="7.7109375" style="3" customWidth="1"/>
    <col min="3" max="3" width="34.42578125" style="3" customWidth="1"/>
    <col min="4" max="4" width="12.28515625" style="3" customWidth="1"/>
    <col min="5" max="5" width="10.85546875" style="3" customWidth="1"/>
    <col min="6" max="17" width="7.140625" style="3" customWidth="1"/>
    <col min="18" max="18" width="4" style="3" customWidth="1"/>
    <col min="19" max="20" width="7.140625" style="3" customWidth="1"/>
    <col min="21" max="21" width="19.42578125" style="3" customWidth="1"/>
    <col min="22" max="22" width="15.85546875" style="3" customWidth="1"/>
    <col min="23" max="23" width="15" style="3" customWidth="1"/>
    <col min="24" max="16384" width="9.140625" style="3"/>
  </cols>
  <sheetData>
    <row r="1" spans="1:23">
      <c r="A1" s="18" t="s">
        <v>0</v>
      </c>
      <c r="B1" s="1" t="s">
        <v>1</v>
      </c>
    </row>
    <row r="2" spans="1:23" ht="14.45">
      <c r="B2" s="1"/>
      <c r="E2" s="13" t="s">
        <v>2</v>
      </c>
      <c r="F2" s="13"/>
      <c r="G2" s="13"/>
      <c r="I2" s="8"/>
      <c r="J2" s="1" t="s">
        <v>3</v>
      </c>
      <c r="M2" s="1" t="s">
        <v>4</v>
      </c>
    </row>
    <row r="3" spans="1:23">
      <c r="A3" s="3" t="s">
        <v>5</v>
      </c>
      <c r="C3" s="3" t="s">
        <v>6</v>
      </c>
      <c r="E3" s="23" t="s">
        <v>7</v>
      </c>
      <c r="F3" s="13"/>
      <c r="G3" s="13"/>
      <c r="J3" s="3" t="s">
        <v>8</v>
      </c>
      <c r="N3" s="1">
        <v>1732</v>
      </c>
    </row>
    <row r="4" spans="1:23">
      <c r="A4" s="3" t="s">
        <v>9</v>
      </c>
      <c r="E4" s="13" t="s">
        <v>10</v>
      </c>
      <c r="F4" s="37">
        <v>0.4</v>
      </c>
      <c r="G4" s="13"/>
      <c r="J4" s="3" t="s">
        <v>11</v>
      </c>
      <c r="M4" s="7">
        <v>0.01</v>
      </c>
      <c r="N4" s="3">
        <f>M4*N3</f>
        <v>17.32</v>
      </c>
    </row>
    <row r="5" spans="1:23">
      <c r="A5" s="3" t="s">
        <v>12</v>
      </c>
      <c r="C5" s="1" t="s">
        <v>13</v>
      </c>
      <c r="E5" s="13" t="s">
        <v>14</v>
      </c>
      <c r="F5" s="37">
        <v>0.25</v>
      </c>
      <c r="G5" s="13"/>
      <c r="J5" s="3" t="s">
        <v>15</v>
      </c>
      <c r="M5" s="15">
        <v>1.4999999999999999E-2</v>
      </c>
      <c r="N5" s="3">
        <f>M5*N3</f>
        <v>25.98</v>
      </c>
    </row>
    <row r="6" spans="1:23">
      <c r="E6" s="13" t="s">
        <v>16</v>
      </c>
      <c r="F6" s="37">
        <v>0.2</v>
      </c>
      <c r="G6" s="13"/>
      <c r="J6" s="3" t="s">
        <v>17</v>
      </c>
      <c r="M6" s="7">
        <v>1</v>
      </c>
      <c r="N6" s="3">
        <f>M6*N3</f>
        <v>1732</v>
      </c>
    </row>
    <row r="7" spans="1:23">
      <c r="A7" s="3" t="s">
        <v>18</v>
      </c>
      <c r="C7" s="19">
        <v>44849</v>
      </c>
      <c r="E7" s="13" t="s">
        <v>19</v>
      </c>
      <c r="F7" s="37">
        <v>0.15</v>
      </c>
      <c r="G7" s="13"/>
      <c r="M7" s="7">
        <v>0.1</v>
      </c>
      <c r="N7" s="3">
        <f>M7*N3</f>
        <v>173.20000000000002</v>
      </c>
    </row>
    <row r="8" spans="1:23">
      <c r="A8" s="3" t="s">
        <v>20</v>
      </c>
      <c r="C8" s="19">
        <v>44854</v>
      </c>
      <c r="E8" s="23" t="s">
        <v>21</v>
      </c>
      <c r="F8" s="38">
        <f>SUM(F4:F7)</f>
        <v>1</v>
      </c>
      <c r="G8" s="13" t="s">
        <v>22</v>
      </c>
      <c r="H8" s="33"/>
      <c r="I8" s="34"/>
    </row>
    <row r="9" spans="1:23">
      <c r="A9" s="3" t="s">
        <v>23</v>
      </c>
      <c r="C9" s="3" t="s">
        <v>24</v>
      </c>
      <c r="E9" s="33"/>
      <c r="V9" s="1"/>
      <c r="W9" s="12"/>
    </row>
    <row r="10" spans="1:23">
      <c r="E10" s="23" t="s">
        <v>25</v>
      </c>
      <c r="F10" s="24" t="s">
        <v>15</v>
      </c>
      <c r="G10" s="20"/>
      <c r="H10" s="20"/>
    </row>
    <row r="11" spans="1:23">
      <c r="A11" s="1" t="s">
        <v>26</v>
      </c>
      <c r="E11" s="42" t="s">
        <v>27</v>
      </c>
      <c r="F11" s="28"/>
      <c r="H11" s="25" t="s">
        <v>17</v>
      </c>
      <c r="I11" s="26"/>
      <c r="J11" s="26"/>
      <c r="L11" s="20" t="s">
        <v>28</v>
      </c>
      <c r="M11" s="29" t="s">
        <v>8</v>
      </c>
      <c r="N11" s="14"/>
      <c r="O11" s="14"/>
      <c r="P11" s="27" t="s">
        <v>11</v>
      </c>
      <c r="Q11" s="28"/>
      <c r="S11" s="29" t="s">
        <v>29</v>
      </c>
      <c r="T11" s="20"/>
    </row>
    <row r="12" spans="1:23">
      <c r="A12" s="4" t="s">
        <v>23</v>
      </c>
      <c r="B12" s="4" t="s">
        <v>30</v>
      </c>
      <c r="C12" s="4" t="s">
        <v>31</v>
      </c>
      <c r="D12" s="4" t="s">
        <v>32</v>
      </c>
      <c r="E12" s="35" t="s">
        <v>33</v>
      </c>
      <c r="F12" s="36" t="s">
        <v>34</v>
      </c>
      <c r="G12" s="36" t="s">
        <v>35</v>
      </c>
      <c r="H12" s="36" t="s">
        <v>36</v>
      </c>
      <c r="I12" s="36" t="s">
        <v>37</v>
      </c>
      <c r="J12" s="36" t="s">
        <v>38</v>
      </c>
      <c r="K12" s="36" t="s">
        <v>39</v>
      </c>
      <c r="L12" s="41" t="s">
        <v>40</v>
      </c>
      <c r="M12" s="36" t="s">
        <v>41</v>
      </c>
      <c r="N12" s="36" t="s">
        <v>42</v>
      </c>
      <c r="O12" s="36" t="s">
        <v>43</v>
      </c>
      <c r="P12" s="36" t="s">
        <v>44</v>
      </c>
      <c r="Q12" s="36" t="s">
        <v>45</v>
      </c>
      <c r="S12" s="29" t="s">
        <v>46</v>
      </c>
      <c r="T12" s="24" t="s">
        <v>47</v>
      </c>
      <c r="U12" s="43" t="s">
        <v>48</v>
      </c>
      <c r="V12" s="4" t="s">
        <v>49</v>
      </c>
      <c r="W12" s="4" t="s">
        <v>50</v>
      </c>
    </row>
    <row r="13" spans="1:23">
      <c r="A13" s="5" t="s">
        <v>51</v>
      </c>
      <c r="B13" s="4" t="s">
        <v>52</v>
      </c>
      <c r="C13" s="4" t="s">
        <v>53</v>
      </c>
      <c r="D13" s="6" t="s">
        <v>54</v>
      </c>
      <c r="E13" s="2">
        <f>(SUM(F13:K13)+SUM(M13:Q13))/11</f>
        <v>5.4545454545454543E-2</v>
      </c>
      <c r="F13" s="9">
        <v>0.1</v>
      </c>
      <c r="G13" s="9">
        <v>0.2</v>
      </c>
      <c r="H13" s="9">
        <v>0.2</v>
      </c>
      <c r="I13" s="9">
        <v>0.1</v>
      </c>
      <c r="J13" s="9"/>
      <c r="K13" s="9"/>
      <c r="L13" s="21"/>
      <c r="M13" s="9"/>
      <c r="N13" s="9"/>
      <c r="O13" s="9"/>
      <c r="P13" s="9"/>
      <c r="Q13" s="9"/>
      <c r="S13" s="48"/>
      <c r="T13" s="49"/>
      <c r="U13" s="44" t="s">
        <v>55</v>
      </c>
      <c r="V13" s="5" t="s">
        <v>13</v>
      </c>
      <c r="W13" s="5" t="s">
        <v>13</v>
      </c>
    </row>
    <row r="14" spans="1:23">
      <c r="A14" s="5" t="s">
        <v>56</v>
      </c>
      <c r="B14" s="5" t="s">
        <v>57</v>
      </c>
      <c r="C14" s="5" t="s">
        <v>58</v>
      </c>
      <c r="D14" s="6" t="s">
        <v>59</v>
      </c>
      <c r="E14" s="2">
        <f t="shared" ref="E14:E20" si="0">(SUM(F14:K14)+SUM(M14:Q14))/11</f>
        <v>1.0909090909090908E-2</v>
      </c>
      <c r="F14" s="9"/>
      <c r="G14" s="9"/>
      <c r="H14" s="9"/>
      <c r="I14" s="9"/>
      <c r="J14" s="9">
        <v>0.06</v>
      </c>
      <c r="K14" s="9">
        <v>0.06</v>
      </c>
      <c r="L14" s="21"/>
      <c r="M14" s="9"/>
      <c r="N14" s="9"/>
      <c r="O14" s="9"/>
      <c r="P14" s="9"/>
      <c r="Q14" s="9"/>
      <c r="S14" s="48"/>
      <c r="T14" s="49"/>
      <c r="U14" s="44" t="s">
        <v>60</v>
      </c>
      <c r="V14" s="5" t="s">
        <v>13</v>
      </c>
      <c r="W14" s="5" t="s">
        <v>13</v>
      </c>
    </row>
    <row r="15" spans="1:23">
      <c r="A15" s="5" t="s">
        <v>56</v>
      </c>
      <c r="B15" s="5" t="s">
        <v>61</v>
      </c>
      <c r="C15" s="5" t="s">
        <v>62</v>
      </c>
      <c r="D15" s="6" t="s">
        <v>63</v>
      </c>
      <c r="E15" s="2">
        <f t="shared" si="0"/>
        <v>1.6363636363636361E-2</v>
      </c>
      <c r="F15" s="9"/>
      <c r="G15" s="9">
        <v>4.4999999999999998E-2</v>
      </c>
      <c r="H15" s="9">
        <v>4.4999999999999998E-2</v>
      </c>
      <c r="I15" s="9">
        <v>4.4999999999999998E-2</v>
      </c>
      <c r="J15" s="9">
        <v>4.4999999999999998E-2</v>
      </c>
      <c r="K15" s="9"/>
      <c r="L15" s="21"/>
      <c r="M15" s="9"/>
      <c r="N15" s="9"/>
      <c r="O15" s="9"/>
      <c r="P15" s="9"/>
      <c r="Q15" s="9"/>
      <c r="S15" s="48"/>
      <c r="T15" s="49"/>
      <c r="U15" s="44" t="s">
        <v>64</v>
      </c>
      <c r="V15" s="5" t="s">
        <v>13</v>
      </c>
      <c r="W15" s="5" t="s">
        <v>13</v>
      </c>
    </row>
    <row r="16" spans="1:23" ht="15" customHeight="1">
      <c r="A16" s="5" t="s">
        <v>56</v>
      </c>
      <c r="B16" s="5" t="s">
        <v>65</v>
      </c>
      <c r="C16" s="5" t="s">
        <v>62</v>
      </c>
      <c r="D16" s="6" t="s">
        <v>63</v>
      </c>
      <c r="E16" s="2">
        <f t="shared" si="0"/>
        <v>1.6363636363636361E-2</v>
      </c>
      <c r="F16" s="9"/>
      <c r="G16" s="9">
        <v>4.4999999999999998E-2</v>
      </c>
      <c r="H16" s="9">
        <v>4.4999999999999998E-2</v>
      </c>
      <c r="I16" s="9">
        <v>4.4999999999999998E-2</v>
      </c>
      <c r="J16" s="9">
        <v>4.4999999999999998E-2</v>
      </c>
      <c r="K16" s="9"/>
      <c r="L16" s="21"/>
      <c r="M16" s="9"/>
      <c r="N16" s="9"/>
      <c r="O16" s="9"/>
      <c r="P16" s="9"/>
      <c r="Q16" s="9"/>
      <c r="S16" s="48"/>
      <c r="T16" s="49"/>
      <c r="U16" s="44" t="s">
        <v>64</v>
      </c>
      <c r="V16" s="5" t="s">
        <v>13</v>
      </c>
      <c r="W16" s="5" t="s">
        <v>13</v>
      </c>
    </row>
    <row r="17" spans="1:23" ht="15" customHeight="1">
      <c r="A17" s="5" t="s">
        <v>66</v>
      </c>
      <c r="B17" s="4" t="s">
        <v>67</v>
      </c>
      <c r="C17" s="11" t="s">
        <v>68</v>
      </c>
      <c r="D17" s="6" t="s">
        <v>63</v>
      </c>
      <c r="E17" s="2">
        <f t="shared" si="0"/>
        <v>0.16363636363636364</v>
      </c>
      <c r="F17" s="9"/>
      <c r="G17" s="9">
        <v>0.11</v>
      </c>
      <c r="H17" s="9">
        <v>0.11</v>
      </c>
      <c r="I17" s="9">
        <v>0.11</v>
      </c>
      <c r="J17" s="9">
        <v>0.11</v>
      </c>
      <c r="K17" s="9">
        <v>0.11</v>
      </c>
      <c r="L17" s="21"/>
      <c r="M17" s="9">
        <v>0.25</v>
      </c>
      <c r="N17" s="9">
        <v>0.25</v>
      </c>
      <c r="O17" s="9">
        <v>0.25</v>
      </c>
      <c r="P17" s="9">
        <v>0.25</v>
      </c>
      <c r="Q17" s="9">
        <v>0.25</v>
      </c>
      <c r="S17" s="48"/>
      <c r="T17" s="49"/>
      <c r="U17" s="44" t="s">
        <v>69</v>
      </c>
      <c r="V17" s="5" t="s">
        <v>13</v>
      </c>
      <c r="W17" s="5" t="s">
        <v>13</v>
      </c>
    </row>
    <row r="18" spans="1:23">
      <c r="A18" s="5" t="s">
        <v>70</v>
      </c>
      <c r="B18" s="4" t="s">
        <v>71</v>
      </c>
      <c r="C18" s="4" t="s">
        <v>72</v>
      </c>
      <c r="D18" s="6" t="s">
        <v>63</v>
      </c>
      <c r="E18" s="2">
        <f t="shared" si="0"/>
        <v>0.16363636363636366</v>
      </c>
      <c r="F18" s="9"/>
      <c r="G18" s="9"/>
      <c r="H18" s="9"/>
      <c r="I18" s="9">
        <v>0.2</v>
      </c>
      <c r="J18" s="9">
        <v>0.2</v>
      </c>
      <c r="K18" s="9">
        <v>0.2</v>
      </c>
      <c r="L18" s="21"/>
      <c r="M18" s="9"/>
      <c r="N18" s="9"/>
      <c r="O18" s="9">
        <v>0.4</v>
      </c>
      <c r="P18" s="9">
        <v>0.4</v>
      </c>
      <c r="Q18" s="9">
        <v>0.4</v>
      </c>
      <c r="S18" s="48"/>
      <c r="T18" s="49"/>
      <c r="U18" s="45" t="s">
        <v>73</v>
      </c>
      <c r="V18" s="5" t="s">
        <v>13</v>
      </c>
      <c r="W18" s="5" t="s">
        <v>13</v>
      </c>
    </row>
    <row r="19" spans="1:23">
      <c r="A19" s="5" t="s">
        <v>74</v>
      </c>
      <c r="B19" s="5" t="s">
        <v>75</v>
      </c>
      <c r="C19" s="5" t="s">
        <v>76</v>
      </c>
      <c r="D19" s="6" t="s">
        <v>63</v>
      </c>
      <c r="E19" s="2">
        <f t="shared" si="0"/>
        <v>1.1363636363636364E-2</v>
      </c>
      <c r="F19" s="9"/>
      <c r="G19" s="9"/>
      <c r="H19" s="9"/>
      <c r="I19" s="9"/>
      <c r="J19" s="9"/>
      <c r="K19" s="9"/>
      <c r="L19" s="21"/>
      <c r="M19" s="9">
        <v>2.5000000000000001E-2</v>
      </c>
      <c r="N19" s="9">
        <v>2.5000000000000001E-2</v>
      </c>
      <c r="O19" s="9">
        <v>2.5000000000000001E-2</v>
      </c>
      <c r="P19" s="9">
        <v>2.5000000000000001E-2</v>
      </c>
      <c r="Q19" s="9">
        <v>2.5000000000000001E-2</v>
      </c>
      <c r="S19" s="48"/>
      <c r="T19" s="49"/>
      <c r="U19" s="45" t="s">
        <v>77</v>
      </c>
      <c r="V19" s="5" t="s">
        <v>13</v>
      </c>
      <c r="W19" s="5" t="s">
        <v>13</v>
      </c>
    </row>
    <row r="20" spans="1:23">
      <c r="C20" s="1"/>
      <c r="D20" s="31" t="s">
        <v>78</v>
      </c>
      <c r="E20" s="17">
        <f t="shared" si="0"/>
        <v>0.43681818181818177</v>
      </c>
      <c r="F20" s="10">
        <f>SUM(F13:F19)</f>
        <v>0.1</v>
      </c>
      <c r="G20" s="10">
        <f t="shared" ref="G20:Q20" si="1">SUM(G13:G19)</f>
        <v>0.39999999999999997</v>
      </c>
      <c r="H20" s="10">
        <f t="shared" si="1"/>
        <v>0.39999999999999997</v>
      </c>
      <c r="I20" s="10">
        <f t="shared" si="1"/>
        <v>0.5</v>
      </c>
      <c r="J20" s="10">
        <f t="shared" si="1"/>
        <v>0.46</v>
      </c>
      <c r="K20" s="10">
        <f t="shared" si="1"/>
        <v>0.37</v>
      </c>
      <c r="L20" s="22">
        <f t="shared" si="1"/>
        <v>0</v>
      </c>
      <c r="M20" s="10">
        <f t="shared" si="1"/>
        <v>0.27500000000000002</v>
      </c>
      <c r="N20" s="10">
        <f t="shared" si="1"/>
        <v>0.27500000000000002</v>
      </c>
      <c r="O20" s="10">
        <f t="shared" si="1"/>
        <v>0.67500000000000004</v>
      </c>
      <c r="P20" s="10">
        <f t="shared" si="1"/>
        <v>0.67500000000000004</v>
      </c>
      <c r="Q20" s="10">
        <f t="shared" si="1"/>
        <v>0.67500000000000004</v>
      </c>
      <c r="S20" s="46">
        <v>0.3</v>
      </c>
      <c r="T20" s="47">
        <f>E20-S20</f>
        <v>0.13681818181818178</v>
      </c>
      <c r="V20" s="1"/>
    </row>
    <row r="21" spans="1:23">
      <c r="C21" s="1"/>
      <c r="D21" s="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S21" s="30"/>
      <c r="T21" s="30"/>
      <c r="V21" s="1"/>
    </row>
    <row r="22" spans="1:23">
      <c r="A22" s="1" t="s">
        <v>14</v>
      </c>
      <c r="C22" s="1"/>
      <c r="D22" s="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S22" s="30"/>
      <c r="T22" s="30"/>
      <c r="V22" s="1"/>
    </row>
    <row r="23" spans="1:23">
      <c r="C23" s="1"/>
      <c r="D23" s="31" t="s">
        <v>79</v>
      </c>
      <c r="E23" s="17">
        <f t="shared" ref="E23" si="2">(SUM(F23:K23)+SUM(M23:Q23))/11</f>
        <v>0.25</v>
      </c>
      <c r="F23" s="39">
        <v>0.25</v>
      </c>
      <c r="G23" s="39">
        <v>0.25</v>
      </c>
      <c r="H23" s="39">
        <v>0.25</v>
      </c>
      <c r="I23" s="39">
        <v>0.25</v>
      </c>
      <c r="J23" s="39">
        <v>0.25</v>
      </c>
      <c r="K23" s="39">
        <v>0.25</v>
      </c>
      <c r="L23" s="22">
        <v>0</v>
      </c>
      <c r="M23" s="39">
        <v>0.25</v>
      </c>
      <c r="N23" s="39">
        <v>0.25</v>
      </c>
      <c r="O23" s="39">
        <v>0.25</v>
      </c>
      <c r="P23" s="39">
        <v>0.25</v>
      </c>
      <c r="Q23" s="39">
        <v>0.25</v>
      </c>
      <c r="S23" s="30"/>
      <c r="T23" s="30"/>
      <c r="V23" s="1"/>
    </row>
    <row r="24" spans="1:23">
      <c r="C24" s="1"/>
      <c r="D24" s="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S24" s="30"/>
      <c r="T24" s="30"/>
      <c r="V24" s="1"/>
    </row>
    <row r="25" spans="1:23">
      <c r="A25" s="1" t="s">
        <v>80</v>
      </c>
      <c r="C25" s="1"/>
      <c r="D25" s="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S25" s="30"/>
      <c r="T25" s="30"/>
      <c r="V25" s="1"/>
    </row>
    <row r="26" spans="1:23">
      <c r="A26" s="3" t="s">
        <v>74</v>
      </c>
      <c r="C26" s="3" t="s">
        <v>16</v>
      </c>
      <c r="D26" s="1"/>
      <c r="E26" s="2">
        <f t="shared" ref="E26:E30" si="3">(SUM(F26:K26)+SUM(M26:Q26))/11</f>
        <v>0.19545454545454549</v>
      </c>
      <c r="F26" s="9">
        <v>0.25</v>
      </c>
      <c r="G26" s="9">
        <v>0.25</v>
      </c>
      <c r="H26" s="9">
        <v>0.25</v>
      </c>
      <c r="I26" s="9">
        <v>0.25</v>
      </c>
      <c r="J26" s="9">
        <v>0.25</v>
      </c>
      <c r="K26" s="9">
        <v>0.25</v>
      </c>
      <c r="L26" s="21"/>
      <c r="M26" s="9">
        <v>0.25</v>
      </c>
      <c r="N26" s="9">
        <v>0.25</v>
      </c>
      <c r="O26" s="9">
        <v>0.05</v>
      </c>
      <c r="P26" s="9">
        <v>0.05</v>
      </c>
      <c r="Q26" s="9">
        <v>0.05</v>
      </c>
      <c r="S26" s="16"/>
      <c r="T26" s="16"/>
      <c r="V26" s="1"/>
    </row>
    <row r="27" spans="1:23">
      <c r="A27" s="3" t="s">
        <v>81</v>
      </c>
      <c r="C27" s="3" t="s">
        <v>19</v>
      </c>
      <c r="D27" s="1"/>
      <c r="E27" s="2">
        <f t="shared" si="3"/>
        <v>0.10909090909090909</v>
      </c>
      <c r="F27" s="9">
        <v>0.3</v>
      </c>
      <c r="G27" s="9">
        <v>0.1</v>
      </c>
      <c r="H27" s="9">
        <v>0.1</v>
      </c>
      <c r="I27" s="9">
        <v>0.1</v>
      </c>
      <c r="J27" s="9">
        <v>0.1</v>
      </c>
      <c r="K27" s="9">
        <v>0.1</v>
      </c>
      <c r="L27" s="21"/>
      <c r="M27" s="9">
        <v>0.2</v>
      </c>
      <c r="N27" s="9">
        <v>0.2</v>
      </c>
      <c r="O27" s="9"/>
      <c r="P27" s="9"/>
      <c r="Q27" s="9"/>
      <c r="S27" s="16"/>
      <c r="T27" s="16"/>
      <c r="V27" s="1"/>
    </row>
    <row r="28" spans="1:23">
      <c r="D28" s="1"/>
      <c r="E28" s="2">
        <f t="shared" si="3"/>
        <v>0</v>
      </c>
      <c r="F28" s="9"/>
      <c r="G28" s="9"/>
      <c r="H28" s="9"/>
      <c r="I28" s="9"/>
      <c r="J28" s="9"/>
      <c r="K28" s="9"/>
      <c r="L28" s="21"/>
      <c r="M28" s="9"/>
      <c r="N28" s="9"/>
      <c r="O28" s="9"/>
      <c r="P28" s="9"/>
      <c r="Q28" s="9"/>
      <c r="S28" s="16"/>
      <c r="T28" s="16"/>
      <c r="V28" s="1"/>
    </row>
    <row r="29" spans="1:23">
      <c r="D29" s="1"/>
      <c r="E29" s="2">
        <f t="shared" si="3"/>
        <v>0</v>
      </c>
      <c r="F29" s="9"/>
      <c r="G29" s="9"/>
      <c r="H29" s="9"/>
      <c r="I29" s="9"/>
      <c r="J29" s="9"/>
      <c r="K29" s="9"/>
      <c r="L29" s="21"/>
      <c r="M29" s="9"/>
      <c r="N29" s="9"/>
      <c r="O29" s="9"/>
      <c r="P29" s="9"/>
      <c r="Q29" s="9"/>
      <c r="S29" s="16"/>
      <c r="T29" s="16"/>
      <c r="V29" s="1"/>
    </row>
    <row r="30" spans="1:23">
      <c r="C30" s="1"/>
      <c r="D30" s="31" t="s">
        <v>82</v>
      </c>
      <c r="E30" s="17">
        <f t="shared" si="3"/>
        <v>0.30454545454545462</v>
      </c>
      <c r="F30" s="10">
        <f>SUM(F26:F29)</f>
        <v>0.55000000000000004</v>
      </c>
      <c r="G30" s="10">
        <f t="shared" ref="G30:Q30" si="4">SUM(G26:G29)</f>
        <v>0.35</v>
      </c>
      <c r="H30" s="10">
        <f t="shared" si="4"/>
        <v>0.35</v>
      </c>
      <c r="I30" s="10">
        <f t="shared" si="4"/>
        <v>0.35</v>
      </c>
      <c r="J30" s="10">
        <f t="shared" si="4"/>
        <v>0.35</v>
      </c>
      <c r="K30" s="10">
        <f t="shared" si="4"/>
        <v>0.35</v>
      </c>
      <c r="L30" s="22">
        <f t="shared" si="4"/>
        <v>0</v>
      </c>
      <c r="M30" s="10">
        <f t="shared" si="4"/>
        <v>0.45</v>
      </c>
      <c r="N30" s="10">
        <f t="shared" si="4"/>
        <v>0.45</v>
      </c>
      <c r="O30" s="10">
        <f t="shared" si="4"/>
        <v>0.05</v>
      </c>
      <c r="P30" s="10">
        <f t="shared" si="4"/>
        <v>0.05</v>
      </c>
      <c r="Q30" s="10">
        <f t="shared" si="4"/>
        <v>0.05</v>
      </c>
      <c r="S30" s="30"/>
      <c r="T30" s="30"/>
      <c r="V30" s="1"/>
    </row>
    <row r="31" spans="1:23">
      <c r="C31" s="1"/>
      <c r="D31" s="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30"/>
      <c r="T31" s="30"/>
      <c r="V31" s="1"/>
    </row>
    <row r="32" spans="1:23">
      <c r="D32" s="31" t="s">
        <v>83</v>
      </c>
      <c r="E32" s="40">
        <f>E20+E23+E30</f>
        <v>0.99136363636363645</v>
      </c>
      <c r="F32" s="39">
        <f>F20+F23+F30</f>
        <v>0.9</v>
      </c>
      <c r="G32" s="39">
        <f t="shared" ref="G32:Q32" si="5">G20+G23+G30</f>
        <v>0.99999999999999989</v>
      </c>
      <c r="H32" s="39">
        <f t="shared" si="5"/>
        <v>0.99999999999999989</v>
      </c>
      <c r="I32" s="39">
        <f t="shared" si="5"/>
        <v>1.1000000000000001</v>
      </c>
      <c r="J32" s="39">
        <f t="shared" si="5"/>
        <v>1.06</v>
      </c>
      <c r="K32" s="39">
        <f t="shared" si="5"/>
        <v>0.97</v>
      </c>
      <c r="L32" s="22">
        <f t="shared" si="5"/>
        <v>0</v>
      </c>
      <c r="M32" s="39">
        <f t="shared" si="5"/>
        <v>0.97500000000000009</v>
      </c>
      <c r="N32" s="39">
        <f t="shared" si="5"/>
        <v>0.97500000000000009</v>
      </c>
      <c r="O32" s="39">
        <f t="shared" si="5"/>
        <v>0.97500000000000009</v>
      </c>
      <c r="P32" s="39">
        <f t="shared" si="5"/>
        <v>0.97500000000000009</v>
      </c>
      <c r="Q32" s="39">
        <f t="shared" si="5"/>
        <v>0.97500000000000009</v>
      </c>
      <c r="R32" s="32"/>
      <c r="S32" s="30"/>
      <c r="T32" s="3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607479-f5e8-40aa-9686-9d1b9ef4ec01">
      <Terms xmlns="http://schemas.microsoft.com/office/infopath/2007/PartnerControls"/>
    </lcf76f155ced4ddcb4097134ff3c332f>
    <TaxCatchAll xmlns="fccfa3b1-52bb-4851-bbad-3b266156c0a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1611622308B4E96E59CAA8EE08AC6" ma:contentTypeVersion="14" ma:contentTypeDescription="Create a new document." ma:contentTypeScope="" ma:versionID="7638b10b1eac2fac6c13efbde4273d00">
  <xsd:schema xmlns:xsd="http://www.w3.org/2001/XMLSchema" xmlns:xs="http://www.w3.org/2001/XMLSchema" xmlns:p="http://schemas.microsoft.com/office/2006/metadata/properties" xmlns:ns2="4a607479-f5e8-40aa-9686-9d1b9ef4ec01" xmlns:ns3="fccfa3b1-52bb-4851-bbad-3b266156c0a7" targetNamespace="http://schemas.microsoft.com/office/2006/metadata/properties" ma:root="true" ma:fieldsID="b3e1120673933d0b35fcba3ffc4e825c" ns2:_="" ns3:_="">
    <xsd:import namespace="4a607479-f5e8-40aa-9686-9d1b9ef4ec01"/>
    <xsd:import namespace="fccfa3b1-52bb-4851-bbad-3b266156c0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07479-f5e8-40aa-9686-9d1b9ef4e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3a65192-9734-4a36-9c54-dd0325533d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fa3b1-52bb-4851-bbad-3b266156c0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e0af306-667a-4f9f-9109-df58e5aebdcf}" ma:internalName="TaxCatchAll" ma:showField="CatchAllData" ma:web="fccfa3b1-52bb-4851-bbad-3b266156c0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392AA6-568B-436E-B7C9-1AB7FE709FBF}"/>
</file>

<file path=customXml/itemProps2.xml><?xml version="1.0" encoding="utf-8"?>
<ds:datastoreItem xmlns:ds="http://schemas.openxmlformats.org/officeDocument/2006/customXml" ds:itemID="{E2DE1292-E27F-4DCD-9884-B9D1ECD40580}"/>
</file>

<file path=customXml/itemProps3.xml><?xml version="1.0" encoding="utf-8"?>
<ds:datastoreItem xmlns:ds="http://schemas.openxmlformats.org/officeDocument/2006/customXml" ds:itemID="{D160E023-B975-4730-9AAE-A59E9679F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KTH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Björklund</dc:creator>
  <cp:keywords/>
  <dc:description/>
  <cp:lastModifiedBy>Charlotte Hurdelbrink</cp:lastModifiedBy>
  <cp:revision/>
  <dcterms:created xsi:type="dcterms:W3CDTF">2020-05-08T06:38:00Z</dcterms:created>
  <dcterms:modified xsi:type="dcterms:W3CDTF">2023-02-03T14:09:18Z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0x010100C641611622308B4E96E59CAA8EE08AC6</vt:lpwstr>
  </property>
  <property fmtid="{D5CDD505-2E9C-101B-9397-08002B2CF9AE}" pid="3" name="MediaServiceImageTags">
    <vt:lpwstr/>
  </property>
</Properties>
</file>